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HFF\Form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1" i="1"/>
  <c r="B20" i="1"/>
  <c r="F14" i="1"/>
  <c r="G14" i="1" s="1"/>
  <c r="H14" i="1" s="1"/>
  <c r="I14" i="1" s="1"/>
  <c r="J14" i="1" s="1"/>
  <c r="K14" i="1" s="1"/>
  <c r="L14" i="1" s="1"/>
  <c r="M14" i="1" s="1"/>
  <c r="N14" i="1" s="1"/>
  <c r="O14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E14" i="1"/>
  <c r="C10" i="1"/>
  <c r="C9" i="1"/>
  <c r="C8" i="1"/>
  <c r="D16" i="1" s="1"/>
  <c r="D15" i="1" l="1"/>
  <c r="D18" i="1" s="1"/>
  <c r="D17" i="1" l="1"/>
  <c r="E16" i="1" s="1"/>
  <c r="E15" i="1" s="1"/>
  <c r="E17" i="1" s="1"/>
  <c r="F16" i="1" s="1"/>
  <c r="F15" i="1"/>
  <c r="E18" i="1" l="1"/>
  <c r="F18" i="1"/>
  <c r="F17" i="1"/>
  <c r="G16" i="1" s="1"/>
  <c r="G15" i="1" l="1"/>
  <c r="G18" i="1" l="1"/>
  <c r="G17" i="1"/>
  <c r="H16" i="1" s="1"/>
  <c r="H15" i="1" l="1"/>
  <c r="H18" i="1" l="1"/>
  <c r="H17" i="1"/>
  <c r="I16" i="1" s="1"/>
  <c r="I15" i="1" l="1"/>
  <c r="I18" i="1" s="1"/>
  <c r="I17" i="1" l="1"/>
  <c r="J16" i="1" s="1"/>
  <c r="J15" i="1" l="1"/>
  <c r="J18" i="1" s="1"/>
  <c r="K16" i="1" s="1"/>
  <c r="K15" i="1" l="1"/>
  <c r="K18" i="1" s="1"/>
  <c r="J17" i="1"/>
  <c r="K17" i="1" l="1"/>
  <c r="L16" i="1" s="1"/>
  <c r="L15" i="1" l="1"/>
  <c r="L18" i="1" s="1"/>
  <c r="L17" i="1" l="1"/>
  <c r="M16" i="1" s="1"/>
  <c r="M15" i="1" l="1"/>
  <c r="M18" i="1" s="1"/>
  <c r="M17" i="1" l="1"/>
  <c r="N16" i="1" s="1"/>
  <c r="N15" i="1" l="1"/>
  <c r="N18" i="1" s="1"/>
  <c r="N17" i="1" l="1"/>
  <c r="O16" i="1" s="1"/>
  <c r="O15" i="1"/>
  <c r="O18" i="1" l="1"/>
  <c r="D22" i="1"/>
  <c r="O17" i="1"/>
  <c r="D23" i="1" l="1"/>
  <c r="D21" i="1" l="1"/>
  <c r="E22" i="1" s="1"/>
  <c r="D24" i="1" l="1"/>
  <c r="H21" i="1" l="1"/>
  <c r="G21" i="1"/>
  <c r="O21" i="1"/>
  <c r="F21" i="1"/>
  <c r="I21" i="1"/>
  <c r="P21" i="1"/>
  <c r="P24" i="1"/>
  <c r="J21" i="1"/>
  <c r="M21" i="1"/>
  <c r="P22" i="1"/>
  <c r="L21" i="1"/>
  <c r="O24" i="1"/>
  <c r="P23" i="1"/>
  <c r="K21" i="1"/>
  <c r="N21" i="1"/>
  <c r="O22" i="1"/>
  <c r="F22" i="1"/>
  <c r="G22" i="1"/>
  <c r="H22" i="1"/>
  <c r="I22" i="1"/>
  <c r="J22" i="1"/>
  <c r="K22" i="1"/>
  <c r="L22" i="1"/>
  <c r="M22" i="1"/>
  <c r="N22" i="1"/>
  <c r="M24" i="1"/>
  <c r="N23" i="1"/>
  <c r="N24" i="1"/>
  <c r="O23" i="1"/>
  <c r="H24" i="1"/>
  <c r="I23" i="1"/>
  <c r="I24" i="1"/>
  <c r="J23" i="1"/>
  <c r="J24" i="1"/>
  <c r="K23" i="1"/>
  <c r="K24" i="1"/>
  <c r="L23" i="1"/>
  <c r="L24" i="1"/>
  <c r="M23" i="1"/>
  <c r="E21" i="1"/>
  <c r="E23" i="1"/>
  <c r="E24" i="1"/>
  <c r="F23" i="1"/>
  <c r="F24" i="1"/>
  <c r="G23" i="1"/>
  <c r="G24" i="1"/>
  <c r="H23" i="1"/>
</calcChain>
</file>

<file path=xl/sharedStrings.xml><?xml version="1.0" encoding="utf-8"?>
<sst xmlns="http://schemas.openxmlformats.org/spreadsheetml/2006/main" count="17" uniqueCount="16">
  <si>
    <t>DHFF Preferred Equity Investment (CashFlow Only-No re-fi analysis)</t>
  </si>
  <si>
    <t>DHFF Investment</t>
  </si>
  <si>
    <t>EM Years 1-7</t>
  </si>
  <si>
    <t>EM Years 8-12</t>
  </si>
  <si>
    <t>EM Years 13+</t>
  </si>
  <si>
    <t>EM Value Years 1-7</t>
  </si>
  <si>
    <t>EM Value Years 8-12</t>
  </si>
  <si>
    <t>EM Value Years 13-25</t>
  </si>
  <si>
    <t>AHLF % Payment Per Year</t>
  </si>
  <si>
    <t xml:space="preserve">Payments </t>
  </si>
  <si>
    <t>Annual</t>
  </si>
  <si>
    <t>Investment Year</t>
  </si>
  <si>
    <t>EM Payment</t>
  </si>
  <si>
    <t>EM Beginning Balance</t>
  </si>
  <si>
    <t>EM Ending Balance</t>
  </si>
  <si>
    <t>Cumulative Annual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</si>
</sst>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workbookViewId="0">
      <selection activeCell="C4" sqref="C4"/>
    </sheetView>
  </sheetViews>
  <sheetFormatPr defaultRowHeight="15" x14ac:dyDescent="0.25"/>
  <cols>
    <col min="2" max="2" width="21.85546875" customWidth="1"/>
    <col min="3" max="3" width="11.5703125" customWidth="1"/>
    <col min="4" max="4" width="10" customWidth="1"/>
    <col min="5" max="5" width="10.42578125" customWidth="1"/>
    <col min="6" max="6" width="10.7109375" customWidth="1"/>
    <col min="7" max="7" width="10.140625" customWidth="1"/>
    <col min="8" max="8" width="10.5703125" customWidth="1"/>
    <col min="9" max="9" width="10.85546875" customWidth="1"/>
    <col min="10" max="11" width="10.42578125" customWidth="1"/>
    <col min="12" max="12" width="10.7109375" customWidth="1"/>
    <col min="13" max="13" width="10.28515625" customWidth="1"/>
    <col min="14" max="14" width="10.5703125" customWidth="1"/>
    <col min="15" max="15" width="10.85546875" customWidth="1"/>
  </cols>
  <sheetData>
    <row r="2" spans="2:16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1" t="s">
        <v>1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B5" s="1" t="s">
        <v>2</v>
      </c>
      <c r="C5" s="1">
        <v>1.2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B6" s="1" t="s">
        <v>3</v>
      </c>
      <c r="C6" s="1">
        <v>1.75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B7" s="1" t="s">
        <v>4</v>
      </c>
      <c r="C7" s="3">
        <v>2.25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25">
      <c r="B8" s="1" t="s">
        <v>5</v>
      </c>
      <c r="C8" s="2">
        <f>C4*C5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25">
      <c r="B9" s="1" t="s">
        <v>6</v>
      </c>
      <c r="C9" s="2">
        <f>C4*C6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1" t="s">
        <v>7</v>
      </c>
      <c r="C10" s="2">
        <f>C4*C7</f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5">
      <c r="B11" s="1" t="s">
        <v>8</v>
      </c>
      <c r="C11" s="4">
        <v>0.01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5">
      <c r="B12" s="1" t="s">
        <v>9</v>
      </c>
      <c r="C12" s="1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5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</row>
    <row r="14" spans="2:16" x14ac:dyDescent="0.25">
      <c r="B14" s="1" t="s">
        <v>11</v>
      </c>
      <c r="C14" s="1"/>
      <c r="D14" s="5">
        <v>1</v>
      </c>
      <c r="E14" s="5">
        <f t="shared" ref="E14:O14" si="0">D14+1</f>
        <v>2</v>
      </c>
      <c r="F14" s="5">
        <f t="shared" si="0"/>
        <v>3</v>
      </c>
      <c r="G14" s="5">
        <f t="shared" si="0"/>
        <v>4</v>
      </c>
      <c r="H14" s="5">
        <f t="shared" si="0"/>
        <v>5</v>
      </c>
      <c r="I14" s="5">
        <f t="shared" si="0"/>
        <v>6</v>
      </c>
      <c r="J14" s="5">
        <f t="shared" si="0"/>
        <v>7</v>
      </c>
      <c r="K14" s="5">
        <f t="shared" si="0"/>
        <v>8</v>
      </c>
      <c r="L14" s="5">
        <f t="shared" si="0"/>
        <v>9</v>
      </c>
      <c r="M14" s="5">
        <f t="shared" si="0"/>
        <v>10</v>
      </c>
      <c r="N14" s="5">
        <f t="shared" si="0"/>
        <v>11</v>
      </c>
      <c r="O14" s="5">
        <f t="shared" si="0"/>
        <v>12</v>
      </c>
      <c r="P14" s="1"/>
    </row>
    <row r="15" spans="2:16" x14ac:dyDescent="0.25">
      <c r="B15" s="1" t="s">
        <v>12</v>
      </c>
      <c r="C15" s="1"/>
      <c r="D15" s="2">
        <f>$C$8*$C$11</f>
        <v>0</v>
      </c>
      <c r="E15" s="2">
        <f t="shared" ref="E15:O15" si="1">E16*$C$11</f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1"/>
    </row>
    <row r="16" spans="2:16" x14ac:dyDescent="0.25">
      <c r="B16" s="1" t="s">
        <v>13</v>
      </c>
      <c r="C16" s="1"/>
      <c r="D16" s="2">
        <f>$C$8</f>
        <v>0</v>
      </c>
      <c r="E16" s="2">
        <f t="shared" ref="E16:J16" si="2">D17</f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>C9-J18</f>
        <v>0</v>
      </c>
      <c r="L16" s="2">
        <f>K17</f>
        <v>0</v>
      </c>
      <c r="M16" s="2">
        <f>L17</f>
        <v>0</v>
      </c>
      <c r="N16" s="2">
        <f>M17</f>
        <v>0</v>
      </c>
      <c r="O16" s="2">
        <f>N17</f>
        <v>0</v>
      </c>
      <c r="P16" s="1"/>
    </row>
    <row r="17" spans="2:16" x14ac:dyDescent="0.25">
      <c r="B17" s="1" t="s">
        <v>14</v>
      </c>
      <c r="C17" s="1"/>
      <c r="D17" s="2">
        <f t="shared" ref="D17:O17" si="3">D16-D15</f>
        <v>0</v>
      </c>
      <c r="E17" s="2">
        <f t="shared" si="3"/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P17" s="1"/>
    </row>
    <row r="18" spans="2:16" x14ac:dyDescent="0.25">
      <c r="B18" s="1" t="s">
        <v>15</v>
      </c>
      <c r="C18" s="1"/>
      <c r="D18" s="2">
        <f>D15</f>
        <v>0</v>
      </c>
      <c r="E18" s="2">
        <f t="shared" ref="E18:O18" si="4">E15+D18</f>
        <v>0</v>
      </c>
      <c r="F18" s="2">
        <f t="shared" si="4"/>
        <v>0</v>
      </c>
      <c r="G18" s="2">
        <f t="shared" si="4"/>
        <v>0</v>
      </c>
      <c r="H18" s="2">
        <f t="shared" si="4"/>
        <v>0</v>
      </c>
      <c r="I18" s="2">
        <f t="shared" si="4"/>
        <v>0</v>
      </c>
      <c r="J18" s="2">
        <f t="shared" si="4"/>
        <v>0</v>
      </c>
      <c r="K18" s="2">
        <f t="shared" si="4"/>
        <v>0</v>
      </c>
      <c r="L18" s="2">
        <f t="shared" si="4"/>
        <v>0</v>
      </c>
      <c r="M18" s="2">
        <f t="shared" si="4"/>
        <v>0</v>
      </c>
      <c r="N18" s="2">
        <f t="shared" si="4"/>
        <v>0</v>
      </c>
      <c r="O18" s="2">
        <f t="shared" si="4"/>
        <v>0</v>
      </c>
      <c r="P18" s="1"/>
    </row>
    <row r="19" spans="2:16" x14ac:dyDescent="0.25"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1" t="str">
        <f>B14</f>
        <v>Investment Year</v>
      </c>
      <c r="C20" s="1"/>
      <c r="D20" s="5">
        <f>O14+1</f>
        <v>13</v>
      </c>
      <c r="E20" s="5">
        <f t="shared" ref="E20:P20" si="5">D20+1</f>
        <v>14</v>
      </c>
      <c r="F20" s="5">
        <f t="shared" si="5"/>
        <v>15</v>
      </c>
      <c r="G20" s="5">
        <f t="shared" si="5"/>
        <v>16</v>
      </c>
      <c r="H20" s="5">
        <f t="shared" si="5"/>
        <v>17</v>
      </c>
      <c r="I20" s="5">
        <f t="shared" si="5"/>
        <v>18</v>
      </c>
      <c r="J20" s="5">
        <f t="shared" si="5"/>
        <v>19</v>
      </c>
      <c r="K20" s="5">
        <f t="shared" si="5"/>
        <v>20</v>
      </c>
      <c r="L20" s="5">
        <f t="shared" si="5"/>
        <v>21</v>
      </c>
      <c r="M20" s="5">
        <f t="shared" si="5"/>
        <v>22</v>
      </c>
      <c r="N20" s="5">
        <f t="shared" si="5"/>
        <v>23</v>
      </c>
      <c r="O20" s="5">
        <f t="shared" si="5"/>
        <v>24</v>
      </c>
      <c r="P20" s="5">
        <f t="shared" si="5"/>
        <v>25</v>
      </c>
    </row>
    <row r="21" spans="2:16" x14ac:dyDescent="0.25">
      <c r="B21" s="1" t="str">
        <f>B15</f>
        <v>EM Payment</v>
      </c>
      <c r="C21" s="1"/>
      <c r="D21" s="2">
        <f t="shared" ref="D21:P21" si="6">$C$11*D23</f>
        <v>0</v>
      </c>
      <c r="E21" s="2">
        <f t="shared" ca="1" si="6"/>
        <v>10330.229571803739</v>
      </c>
      <c r="F21" s="2">
        <f t="shared" ca="1" si="6"/>
        <v>10226.927276085702</v>
      </c>
      <c r="G21" s="2">
        <f t="shared" ca="1" si="6"/>
        <v>10124.658003324845</v>
      </c>
      <c r="H21" s="2">
        <f t="shared" ca="1" si="6"/>
        <v>10023.411423291596</v>
      </c>
      <c r="I21" s="2">
        <f t="shared" ca="1" si="6"/>
        <v>9923.1773090586794</v>
      </c>
      <c r="J21" s="2">
        <f t="shared" ca="1" si="6"/>
        <v>9823.9455359680924</v>
      </c>
      <c r="K21" s="2">
        <f t="shared" ca="1" si="6"/>
        <v>9725.7060806084119</v>
      </c>
      <c r="L21" s="2">
        <f t="shared" ca="1" si="6"/>
        <v>9628.4490198023286</v>
      </c>
      <c r="M21" s="2">
        <f t="shared" ca="1" si="6"/>
        <v>9532.1645296043043</v>
      </c>
      <c r="N21" s="2">
        <f t="shared" ca="1" si="6"/>
        <v>9436.842884308262</v>
      </c>
      <c r="O21" s="2">
        <f t="shared" ca="1" si="6"/>
        <v>9342.4744554651788</v>
      </c>
      <c r="P21" s="2">
        <f t="shared" ca="1" si="6"/>
        <v>9249.0497109105272</v>
      </c>
    </row>
    <row r="22" spans="2:16" x14ac:dyDescent="0.25">
      <c r="B22" s="1" t="s">
        <v>15</v>
      </c>
      <c r="C22" s="1"/>
      <c r="D22" s="2">
        <f>SUM(D15:O15)</f>
        <v>0</v>
      </c>
      <c r="E22" s="2">
        <f t="shared" ref="E22:P22" si="7">D22+D21</f>
        <v>0</v>
      </c>
      <c r="F22" s="2">
        <f t="shared" ca="1" si="7"/>
        <v>102410.57468714794</v>
      </c>
      <c r="G22" s="2">
        <f t="shared" ca="1" si="7"/>
        <v>112637.50196323363</v>
      </c>
      <c r="H22" s="2">
        <f t="shared" ca="1" si="7"/>
        <v>122762.15996655848</v>
      </c>
      <c r="I22" s="2">
        <f t="shared" ca="1" si="7"/>
        <v>132785.57138985008</v>
      </c>
      <c r="J22" s="2">
        <f t="shared" ca="1" si="7"/>
        <v>142708.74869890878</v>
      </c>
      <c r="K22" s="2">
        <f t="shared" ca="1" si="7"/>
        <v>152532.69423487686</v>
      </c>
      <c r="L22" s="2">
        <f t="shared" ca="1" si="7"/>
        <v>162258.40031548528</v>
      </c>
      <c r="M22" s="2">
        <f t="shared" ca="1" si="7"/>
        <v>171886.84933528761</v>
      </c>
      <c r="N22" s="2">
        <f t="shared" ca="1" si="7"/>
        <v>181419.01386489192</v>
      </c>
      <c r="O22" s="2">
        <f t="shared" ca="1" si="7"/>
        <v>190855.85674920017</v>
      </c>
      <c r="P22" s="2">
        <f t="shared" ca="1" si="7"/>
        <v>200198.33120466536</v>
      </c>
    </row>
    <row r="23" spans="2:16" x14ac:dyDescent="0.25">
      <c r="B23" s="1" t="str">
        <f>B16</f>
        <v>EM Beginning Balance</v>
      </c>
      <c r="C23" s="1"/>
      <c r="D23" s="2">
        <f>C10-D22</f>
        <v>0</v>
      </c>
      <c r="E23" s="2">
        <f ca="1">D23-E21</f>
        <v>1033022.9571803738</v>
      </c>
      <c r="F23" s="2">
        <f t="shared" ref="F23:P23" ca="1" si="8">E24</f>
        <v>1022692.7276085701</v>
      </c>
      <c r="G23" s="2">
        <f t="shared" ca="1" si="8"/>
        <v>1012465.8003324844</v>
      </c>
      <c r="H23" s="2">
        <f t="shared" ca="1" si="8"/>
        <v>1002341.1423291595</v>
      </c>
      <c r="I23" s="2">
        <f t="shared" ca="1" si="8"/>
        <v>992317.730905868</v>
      </c>
      <c r="J23" s="2">
        <f t="shared" ca="1" si="8"/>
        <v>982394.55359680927</v>
      </c>
      <c r="K23" s="2">
        <f t="shared" ca="1" si="8"/>
        <v>972570.60806084122</v>
      </c>
      <c r="L23" s="2">
        <f t="shared" ca="1" si="8"/>
        <v>962844.9019802328</v>
      </c>
      <c r="M23" s="2">
        <f t="shared" ca="1" si="8"/>
        <v>953216.45296043041</v>
      </c>
      <c r="N23" s="2">
        <f t="shared" ca="1" si="8"/>
        <v>943684.28843082616</v>
      </c>
      <c r="O23" s="2">
        <f t="shared" ca="1" si="8"/>
        <v>934247.44554651785</v>
      </c>
      <c r="P23" s="2">
        <f t="shared" ca="1" si="8"/>
        <v>924904.97109105263</v>
      </c>
    </row>
    <row r="24" spans="2:16" x14ac:dyDescent="0.25">
      <c r="B24" s="1" t="str">
        <f>B17</f>
        <v>EM Ending Balance</v>
      </c>
      <c r="C24" s="1"/>
      <c r="D24" s="2">
        <f t="shared" ref="D24:P24" si="9">D23-D21</f>
        <v>0</v>
      </c>
      <c r="E24" s="2">
        <f t="shared" ca="1" si="9"/>
        <v>1022692.7276085701</v>
      </c>
      <c r="F24" s="2">
        <f t="shared" ca="1" si="9"/>
        <v>1012465.8003324844</v>
      </c>
      <c r="G24" s="2">
        <f t="shared" ca="1" si="9"/>
        <v>1002341.1423291595</v>
      </c>
      <c r="H24" s="2">
        <f t="shared" ca="1" si="9"/>
        <v>992317.730905868</v>
      </c>
      <c r="I24" s="2">
        <f t="shared" ca="1" si="9"/>
        <v>982394.55359680927</v>
      </c>
      <c r="J24" s="2">
        <f t="shared" ca="1" si="9"/>
        <v>972570.60806084122</v>
      </c>
      <c r="K24" s="2">
        <f t="shared" ca="1" si="9"/>
        <v>962844.9019802328</v>
      </c>
      <c r="L24" s="2">
        <f t="shared" ca="1" si="9"/>
        <v>953216.45296043041</v>
      </c>
      <c r="M24" s="2">
        <f t="shared" ca="1" si="9"/>
        <v>943684.28843082616</v>
      </c>
      <c r="N24" s="2">
        <f t="shared" ca="1" si="9"/>
        <v>934247.44554651785</v>
      </c>
      <c r="O24" s="2">
        <f t="shared" ca="1" si="9"/>
        <v>924904.97109105263</v>
      </c>
      <c r="P24" s="2">
        <f t="shared" ca="1" si="9"/>
        <v>915655.9213801421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Ivory</dc:creator>
  <cp:lastModifiedBy>Brandon Ivory</cp:lastModifiedBy>
  <dcterms:created xsi:type="dcterms:W3CDTF">2021-03-22T14:50:43Z</dcterms:created>
  <dcterms:modified xsi:type="dcterms:W3CDTF">2021-03-25T11:38:09Z</dcterms:modified>
</cp:coreProperties>
</file>